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VerticalScroll="0" xWindow="65521" yWindow="3645" windowWidth="11970" windowHeight="3705" activeTab="0"/>
  </bookViews>
  <sheets>
    <sheet name="Bayernliga" sheetId="1" r:id="rId1"/>
    <sheet name="Berechnung" sheetId="2" r:id="rId2"/>
  </sheets>
  <definedNames>
    <definedName name="_xlnm.Print_Area" localSheetId="0">'Bayernliga'!$B$1:$X$28</definedName>
    <definedName name="Z_1D79A920_D575_11D5_B1A4_BC24B438A031_.wvu.PrintArea" localSheetId="0" hidden="1">'Bayernliga'!$B$1:$X$8</definedName>
  </definedNames>
  <calcPr fullCalcOnLoad="1"/>
</workbook>
</file>

<file path=xl/sharedStrings.xml><?xml version="1.0" encoding="utf-8"?>
<sst xmlns="http://schemas.openxmlformats.org/spreadsheetml/2006/main" count="82" uniqueCount="44">
  <si>
    <t>Name</t>
  </si>
  <si>
    <t>1.</t>
  </si>
  <si>
    <t>2.</t>
  </si>
  <si>
    <t>3.</t>
  </si>
  <si>
    <t>4.</t>
  </si>
  <si>
    <t>6.</t>
  </si>
  <si>
    <t>8.</t>
  </si>
  <si>
    <t>Stechschuß</t>
  </si>
  <si>
    <t>Punkt</t>
  </si>
  <si>
    <t>Ringe</t>
  </si>
  <si>
    <r>
      <t>10</t>
    </r>
    <r>
      <rPr>
        <sz val="10"/>
        <rFont val="Arial"/>
        <family val="2"/>
      </rPr>
      <t>er Serie</t>
    </r>
  </si>
  <si>
    <t>Stand</t>
  </si>
  <si>
    <t>Paarung 1</t>
  </si>
  <si>
    <t>Paarung 2</t>
  </si>
  <si>
    <t>Paarung 3</t>
  </si>
  <si>
    <t>Paarung 4</t>
  </si>
  <si>
    <t>Paarung 5</t>
  </si>
  <si>
    <t>Einzelserien aus
BL-Blatt übernommen</t>
  </si>
  <si>
    <t>Summe
Schnitt
Punkte</t>
  </si>
  <si>
    <t>Kommentar-
zeile</t>
  </si>
  <si>
    <t>Punkte</t>
  </si>
  <si>
    <t>Regionalliga 14.10.2007</t>
  </si>
  <si>
    <t>Großaitingen</t>
  </si>
  <si>
    <t>Bleicher</t>
  </si>
  <si>
    <t>Barbara</t>
  </si>
  <si>
    <t>Auer</t>
  </si>
  <si>
    <t>Susanne</t>
  </si>
  <si>
    <t>Holzmann</t>
  </si>
  <si>
    <t>Michael</t>
  </si>
  <si>
    <t>Andreas</t>
  </si>
  <si>
    <t>Prittlbach</t>
  </si>
  <si>
    <t>Beyerle</t>
  </si>
  <si>
    <t>Jamie</t>
  </si>
  <si>
    <t>Häusler</t>
  </si>
  <si>
    <t>Oswald</t>
  </si>
  <si>
    <t>Bernhard</t>
  </si>
  <si>
    <t>Obermaier</t>
  </si>
  <si>
    <t>Alexander</t>
  </si>
  <si>
    <t>Horneber</t>
  </si>
  <si>
    <t>Petra</t>
  </si>
  <si>
    <t>Bühler</t>
  </si>
  <si>
    <t>Christian</t>
  </si>
  <si>
    <t>Mayer</t>
  </si>
  <si>
    <t>Dominik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</si>
</sst>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0.000"/>
    <numFmt numFmtId="174" formatCode="0.0000"/>
    <numFmt numFmtId="175" formatCode="_-* #,##0.000\ _D_M_-;\-* #,##0.000\ _D_M_-;_-* &quot;-&quot;??\ _D_M_-;_-@_-"/>
    <numFmt numFmtId="176" formatCode="_-* #,##0.0\ _D_M_-;\-* #,##0.0\ _D_M_-;_-* &quot;-&quot;??\ _D_M_-;_-@_-"/>
    <numFmt numFmtId="177" formatCode="d/\ mmm\ yy"/>
    <numFmt numFmtId="178" formatCode="d/\ mmmm\ yyyy"/>
  </numFmts>
  <fonts count="5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b/>
      <sz val="10"/>
      <color indexed="12"/>
      <name val="Arial"/>
      <family val="2"/>
    </font>
    <font>
      <i/>
      <sz val="10"/>
      <name val="Arial"/>
      <family val="2"/>
    </font>
    <font>
      <sz val="24"/>
      <name val="Arial"/>
      <family val="2"/>
    </font>
    <font>
      <b/>
      <sz val="14"/>
      <name val="Arial"/>
      <family val="2"/>
    </font>
    <font>
      <i/>
      <sz val="18"/>
      <name val="Verdana"/>
      <family val="2"/>
    </font>
    <font>
      <i/>
      <u val="single"/>
      <sz val="24"/>
      <color indexed="10"/>
      <name val="Verdan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3"/>
        <bgColor indexed="64"/>
      </patternFill>
    </fill>
  </fills>
  <borders count="4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8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2" fillId="0" borderId="10" xfId="0" applyFont="1" applyBorder="1" applyAlignment="1">
      <alignment/>
    </xf>
    <xf numFmtId="0" fontId="10" fillId="0" borderId="11" xfId="0" applyFont="1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wrapText="1"/>
    </xf>
    <xf numFmtId="0" fontId="2" fillId="0" borderId="10" xfId="0" applyFont="1" applyBorder="1" applyAlignment="1">
      <alignment/>
    </xf>
    <xf numFmtId="0" fontId="11" fillId="0" borderId="0" xfId="0" applyFont="1" applyAlignment="1">
      <alignment vertical="top" wrapText="1"/>
    </xf>
    <xf numFmtId="0" fontId="10" fillId="0" borderId="0" xfId="0" applyFont="1" applyBorder="1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14" fontId="4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 horizontal="right" vertical="center"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 applyProtection="1">
      <alignment horizontal="right" vertical="center"/>
      <protection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0" fontId="3" fillId="0" borderId="17" xfId="0" applyFont="1" applyFill="1" applyBorder="1" applyAlignment="1" applyProtection="1">
      <alignment horizontal="center" vertical="center"/>
      <protection/>
    </xf>
    <xf numFmtId="0" fontId="5" fillId="0" borderId="18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/>
      <protection/>
    </xf>
    <xf numFmtId="0" fontId="6" fillId="0" borderId="18" xfId="0" applyFont="1" applyFill="1" applyBorder="1" applyAlignment="1" applyProtection="1">
      <alignment horizontal="center" vertical="center"/>
      <protection/>
    </xf>
    <xf numFmtId="172" fontId="1" fillId="0" borderId="20" xfId="0" applyNumberFormat="1" applyFont="1" applyFill="1" applyBorder="1" applyAlignment="1" applyProtection="1">
      <alignment horizontal="center" vertical="center"/>
      <protection/>
    </xf>
    <xf numFmtId="0" fontId="2" fillId="0" borderId="21" xfId="0" applyFont="1" applyFill="1" applyBorder="1" applyAlignment="1" applyProtection="1">
      <alignment horizontal="center" vertical="center"/>
      <protection/>
    </xf>
    <xf numFmtId="172" fontId="1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vertical="center"/>
      <protection/>
    </xf>
    <xf numFmtId="0" fontId="0" fillId="0" borderId="24" xfId="0" applyFont="1" applyFill="1" applyBorder="1" applyAlignment="1" applyProtection="1">
      <alignment vertical="center"/>
      <protection/>
    </xf>
    <xf numFmtId="0" fontId="0" fillId="0" borderId="25" xfId="0" applyFont="1" applyFill="1" applyBorder="1" applyAlignment="1" applyProtection="1">
      <alignment vertical="center"/>
      <protection/>
    </xf>
    <xf numFmtId="0" fontId="0" fillId="0" borderId="26" xfId="0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vertical="center"/>
      <protection/>
    </xf>
    <xf numFmtId="0" fontId="0" fillId="0" borderId="27" xfId="0" applyFont="1" applyFill="1" applyBorder="1" applyAlignment="1" applyProtection="1">
      <alignment vertical="center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right" vertical="center"/>
      <protection/>
    </xf>
    <xf numFmtId="0" fontId="12" fillId="0" borderId="0" xfId="0" applyFont="1" applyFill="1" applyAlignment="1" applyProtection="1">
      <alignment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2" fillId="0" borderId="16" xfId="0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 applyProtection="1">
      <alignment horizontal="center" vertical="center"/>
      <protection/>
    </xf>
    <xf numFmtId="0" fontId="2" fillId="0" borderId="29" xfId="0" applyFont="1" applyFill="1" applyBorder="1" applyAlignment="1" applyProtection="1">
      <alignment horizontal="center" vertical="center"/>
      <protection locked="0"/>
    </xf>
    <xf numFmtId="0" fontId="2" fillId="0" borderId="30" xfId="0" applyFont="1" applyFill="1" applyBorder="1" applyAlignment="1" applyProtection="1">
      <alignment horizontal="center" vertical="center"/>
      <protection locked="0"/>
    </xf>
    <xf numFmtId="0" fontId="6" fillId="33" borderId="18" xfId="0" applyFont="1" applyFill="1" applyBorder="1" applyAlignment="1" applyProtection="1">
      <alignment horizontal="center" vertical="center"/>
      <protection/>
    </xf>
    <xf numFmtId="0" fontId="2" fillId="0" borderId="24" xfId="0" applyFont="1" applyFill="1" applyBorder="1" applyAlignment="1" applyProtection="1">
      <alignment horizontal="center" vertical="center"/>
      <protection locked="0"/>
    </xf>
    <xf numFmtId="0" fontId="2" fillId="0" borderId="31" xfId="0" applyFont="1" applyFill="1" applyBorder="1" applyAlignment="1" applyProtection="1">
      <alignment horizontal="center" vertical="center"/>
      <protection locked="0"/>
    </xf>
    <xf numFmtId="0" fontId="2" fillId="0" borderId="32" xfId="0" applyFont="1" applyFill="1" applyBorder="1" applyAlignment="1" applyProtection="1">
      <alignment horizontal="center" vertical="center"/>
      <protection locked="0"/>
    </xf>
    <xf numFmtId="0" fontId="2" fillId="0" borderId="33" xfId="0" applyFont="1" applyFill="1" applyBorder="1" applyAlignment="1" applyProtection="1">
      <alignment horizontal="center" vertical="center"/>
      <protection locked="0"/>
    </xf>
    <xf numFmtId="0" fontId="2" fillId="0" borderId="2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172" fontId="1" fillId="0" borderId="36" xfId="0" applyNumberFormat="1" applyFont="1" applyFill="1" applyBorder="1" applyAlignment="1" applyProtection="1">
      <alignment horizontal="center" vertical="center"/>
      <protection locked="0"/>
    </xf>
    <xf numFmtId="172" fontId="1" fillId="0" borderId="37" xfId="0" applyNumberFormat="1" applyFont="1" applyFill="1" applyBorder="1" applyAlignment="1" applyProtection="1">
      <alignment horizontal="center" vertical="center"/>
      <protection locked="0"/>
    </xf>
    <xf numFmtId="0" fontId="9" fillId="0" borderId="17" xfId="0" applyFont="1" applyFill="1" applyBorder="1" applyAlignment="1" applyProtection="1">
      <alignment horizontal="center" vertical="center"/>
      <protection locked="0"/>
    </xf>
    <xf numFmtId="0" fontId="2" fillId="0" borderId="38" xfId="0" applyFont="1" applyFill="1" applyBorder="1" applyAlignment="1" applyProtection="1">
      <alignment horizontal="center" vertical="center"/>
      <protection locked="0"/>
    </xf>
    <xf numFmtId="0" fontId="2" fillId="0" borderId="39" xfId="0" applyFont="1" applyFill="1" applyBorder="1" applyAlignment="1" applyProtection="1">
      <alignment horizontal="center" vertical="center"/>
      <protection locked="0"/>
    </xf>
    <xf numFmtId="0" fontId="2" fillId="0" borderId="40" xfId="0" applyFont="1" applyFill="1" applyBorder="1" applyAlignment="1" applyProtection="1">
      <alignment horizontal="center" vertical="center"/>
      <protection locked="0"/>
    </xf>
    <xf numFmtId="0" fontId="9" fillId="0" borderId="38" xfId="0" applyFont="1" applyFill="1" applyBorder="1" applyAlignment="1" applyProtection="1">
      <alignment horizontal="center" vertical="center"/>
      <protection locked="0"/>
    </xf>
    <xf numFmtId="0" fontId="9" fillId="0" borderId="39" xfId="0" applyFont="1" applyFill="1" applyBorder="1" applyAlignment="1" applyProtection="1">
      <alignment horizontal="center" vertical="center"/>
      <protection locked="0"/>
    </xf>
    <xf numFmtId="0" fontId="9" fillId="0" borderId="40" xfId="0" applyFont="1" applyFill="1" applyBorder="1" applyAlignment="1" applyProtection="1">
      <alignment horizontal="center" vertical="center"/>
      <protection locked="0"/>
    </xf>
    <xf numFmtId="172" fontId="1" fillId="0" borderId="36" xfId="42" applyNumberFormat="1" applyFont="1" applyFill="1" applyBorder="1" applyAlignment="1" applyProtection="1">
      <alignment horizontal="center" vertical="center"/>
      <protection locked="0"/>
    </xf>
    <xf numFmtId="172" fontId="1" fillId="0" borderId="37" xfId="42" applyNumberFormat="1" applyFont="1" applyFill="1" applyBorder="1" applyAlignment="1" applyProtection="1">
      <alignment horizontal="center" vertical="center"/>
      <protection locked="0"/>
    </xf>
    <xf numFmtId="0" fontId="2" fillId="0" borderId="41" xfId="0" applyFont="1" applyFill="1" applyBorder="1" applyAlignment="1" applyProtection="1">
      <alignment horizontal="center" vertical="center"/>
      <protection/>
    </xf>
    <xf numFmtId="0" fontId="0" fillId="0" borderId="41" xfId="0" applyFont="1" applyFill="1" applyBorder="1" applyAlignment="1">
      <alignment horizontal="center" vertical="center"/>
    </xf>
    <xf numFmtId="0" fontId="14" fillId="0" borderId="42" xfId="0" applyFont="1" applyFill="1" applyBorder="1" applyAlignment="1" applyProtection="1">
      <alignment horizontal="center" vertical="center"/>
      <protection/>
    </xf>
    <xf numFmtId="0" fontId="14" fillId="0" borderId="43" xfId="0" applyFont="1" applyFill="1" applyBorder="1" applyAlignment="1" applyProtection="1">
      <alignment horizontal="center"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13" fillId="0" borderId="16" xfId="0" applyFont="1" applyFill="1" applyBorder="1" applyAlignment="1" applyProtection="1">
      <alignment horizontal="center" vertical="center"/>
      <protection/>
    </xf>
    <xf numFmtId="0" fontId="2" fillId="0" borderId="45" xfId="0" applyFont="1" applyFill="1" applyBorder="1" applyAlignment="1">
      <alignment vertical="center"/>
    </xf>
    <xf numFmtId="0" fontId="13" fillId="0" borderId="15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Alignment="1" applyProtection="1">
      <alignment horizontal="center" vertical="center"/>
      <protection/>
    </xf>
    <xf numFmtId="0" fontId="11" fillId="0" borderId="11" xfId="0" applyFont="1" applyBorder="1" applyAlignment="1">
      <alignment vertical="top" wrapText="1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11" fillId="0" borderId="11" xfId="0" applyFont="1" applyBorder="1" applyAlignment="1">
      <alignment horizontal="center" wrapText="1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72">
    <dxf>
      <fill>
        <patternFill>
          <bgColor indexed="11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28"/>
  <sheetViews>
    <sheetView showGridLines="0" showRowColHeaders="0" tabSelected="1" showOutlineSymbols="0" zoomScale="90" zoomScaleNormal="90" workbookViewId="0" topLeftCell="A4">
      <selection activeCell="O4" sqref="O4:X4"/>
    </sheetView>
  </sheetViews>
  <sheetFormatPr defaultColWidth="11.421875" defaultRowHeight="12.75"/>
  <cols>
    <col min="1" max="1" width="1.7109375" style="11" customWidth="1"/>
    <col min="2" max="2" width="16.28125" style="11" bestFit="1" customWidth="1"/>
    <col min="3" max="3" width="10.421875" style="18" bestFit="1" customWidth="1"/>
    <col min="4" max="11" width="3.7109375" style="11" customWidth="1"/>
    <col min="12" max="12" width="7.7109375" style="11" customWidth="1"/>
    <col min="13" max="13" width="7.8515625" style="19" customWidth="1"/>
    <col min="14" max="14" width="7.7109375" style="11" customWidth="1"/>
    <col min="15" max="22" width="3.7109375" style="11" customWidth="1"/>
    <col min="23" max="23" width="10.421875" style="18" bestFit="1" customWidth="1"/>
    <col min="24" max="24" width="19.421875" style="11" bestFit="1" customWidth="1"/>
    <col min="25" max="16384" width="11.421875" style="11" customWidth="1"/>
  </cols>
  <sheetData>
    <row r="1" spans="2:24" s="48" customFormat="1" ht="30">
      <c r="B1" s="81" t="s">
        <v>21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</row>
    <row r="2" spans="2:24" ht="3.75" customHeight="1">
      <c r="B2" s="12"/>
      <c r="C2" s="13"/>
      <c r="D2" s="14"/>
      <c r="E2" s="14"/>
      <c r="F2" s="14"/>
      <c r="G2" s="14"/>
      <c r="H2" s="14"/>
      <c r="I2" s="15"/>
      <c r="J2" s="14"/>
      <c r="K2" s="14"/>
      <c r="L2" s="14"/>
      <c r="M2" s="16"/>
      <c r="N2" s="14"/>
      <c r="O2" s="14"/>
      <c r="P2" s="14"/>
      <c r="Q2" s="14"/>
      <c r="R2" s="14"/>
      <c r="S2" s="14"/>
      <c r="T2" s="14"/>
      <c r="U2" s="14"/>
      <c r="V2" s="14"/>
      <c r="W2" s="13"/>
      <c r="X2" s="17"/>
    </row>
    <row r="3" spans="2:24" ht="3.75" customHeight="1" thickBot="1">
      <c r="B3" s="14"/>
      <c r="X3" s="14"/>
    </row>
    <row r="4" spans="2:24" ht="30" customHeight="1" thickBot="1">
      <c r="B4" s="75" t="s">
        <v>22</v>
      </c>
      <c r="C4" s="76"/>
      <c r="D4" s="76"/>
      <c r="E4" s="76"/>
      <c r="F4" s="76"/>
      <c r="G4" s="76"/>
      <c r="H4" s="76"/>
      <c r="I4" s="76"/>
      <c r="J4" s="76"/>
      <c r="K4" s="77"/>
      <c r="L4" s="80">
        <f>L8+L12+L16+L20+L24</f>
        <v>1</v>
      </c>
      <c r="M4" s="21" t="s">
        <v>20</v>
      </c>
      <c r="N4" s="78">
        <f>N8+N12+N16+N20+N24</f>
        <v>4</v>
      </c>
      <c r="O4" s="75" t="s">
        <v>30</v>
      </c>
      <c r="P4" s="76"/>
      <c r="Q4" s="76"/>
      <c r="R4" s="76"/>
      <c r="S4" s="76"/>
      <c r="T4" s="76"/>
      <c r="U4" s="76"/>
      <c r="V4" s="76"/>
      <c r="W4" s="76"/>
      <c r="X4" s="77"/>
    </row>
    <row r="5" spans="2:24" ht="9.75" customHeight="1" thickBot="1">
      <c r="B5" s="24"/>
      <c r="C5" s="23"/>
      <c r="D5" s="20"/>
      <c r="E5" s="20"/>
      <c r="F5" s="20"/>
      <c r="G5" s="20"/>
      <c r="H5" s="20"/>
      <c r="I5" s="20"/>
      <c r="J5" s="20"/>
      <c r="K5" s="20"/>
      <c r="L5" s="79"/>
      <c r="M5" s="25"/>
      <c r="N5" s="79"/>
      <c r="O5" s="22"/>
      <c r="P5" s="22"/>
      <c r="Q5" s="22"/>
      <c r="R5" s="22"/>
      <c r="S5" s="22"/>
      <c r="T5" s="22"/>
      <c r="U5" s="22"/>
      <c r="V5" s="22"/>
      <c r="W5" s="23"/>
      <c r="X5" s="26"/>
    </row>
    <row r="6" ht="3.75" customHeight="1" thickBot="1">
      <c r="M6" s="27"/>
    </row>
    <row r="7" spans="2:24" ht="15" customHeight="1" thickBot="1">
      <c r="B7" s="50" t="s">
        <v>0</v>
      </c>
      <c r="C7" s="28" t="s">
        <v>11</v>
      </c>
      <c r="D7" s="73" t="s">
        <v>1</v>
      </c>
      <c r="E7" s="74"/>
      <c r="F7" s="73" t="s">
        <v>2</v>
      </c>
      <c r="G7" s="74" t="s">
        <v>4</v>
      </c>
      <c r="H7" s="73" t="s">
        <v>3</v>
      </c>
      <c r="I7" s="74" t="s">
        <v>5</v>
      </c>
      <c r="J7" s="73" t="s">
        <v>4</v>
      </c>
      <c r="K7" s="74" t="s">
        <v>6</v>
      </c>
      <c r="L7" s="29"/>
      <c r="M7" s="30"/>
      <c r="N7" s="31"/>
      <c r="O7" s="73" t="s">
        <v>4</v>
      </c>
      <c r="P7" s="74"/>
      <c r="Q7" s="73" t="s">
        <v>3</v>
      </c>
      <c r="R7" s="74" t="s">
        <v>4</v>
      </c>
      <c r="S7" s="73" t="s">
        <v>2</v>
      </c>
      <c r="T7" s="74" t="s">
        <v>5</v>
      </c>
      <c r="U7" s="73" t="s">
        <v>1</v>
      </c>
      <c r="V7" s="74" t="s">
        <v>6</v>
      </c>
      <c r="W7" s="28" t="s">
        <v>11</v>
      </c>
      <c r="X7" s="51" t="s">
        <v>0</v>
      </c>
    </row>
    <row r="8" spans="2:24" ht="21.75" customHeight="1" thickBot="1">
      <c r="B8" s="57" t="s">
        <v>23</v>
      </c>
      <c r="C8" s="32">
        <v>4</v>
      </c>
      <c r="D8" s="64">
        <v>98</v>
      </c>
      <c r="E8" s="65"/>
      <c r="F8" s="64">
        <v>94</v>
      </c>
      <c r="G8" s="68"/>
      <c r="H8" s="64">
        <v>99</v>
      </c>
      <c r="I8" s="65"/>
      <c r="J8" s="64">
        <v>98</v>
      </c>
      <c r="K8" s="65"/>
      <c r="L8" s="33">
        <f>IF(L10=0,Berechnung!F4,IF(L10&gt;N10,1,0))</f>
        <v>0</v>
      </c>
      <c r="M8" s="21" t="s">
        <v>8</v>
      </c>
      <c r="N8" s="33">
        <f>IF(N10=0,Berechnung!G4,IF(N10&gt;L10,1,0))</f>
        <v>1</v>
      </c>
      <c r="O8" s="64">
        <v>99</v>
      </c>
      <c r="P8" s="65"/>
      <c r="Q8" s="64">
        <v>98</v>
      </c>
      <c r="R8" s="65"/>
      <c r="S8" s="64">
        <v>99</v>
      </c>
      <c r="T8" s="65"/>
      <c r="U8" s="64">
        <v>98</v>
      </c>
      <c r="V8" s="65"/>
      <c r="W8" s="32">
        <v>5</v>
      </c>
      <c r="X8" s="52" t="s">
        <v>31</v>
      </c>
    </row>
    <row r="9" spans="2:24" ht="21.75" customHeight="1" thickBot="1">
      <c r="B9" s="58" t="s">
        <v>24</v>
      </c>
      <c r="C9" s="34" t="s">
        <v>10</v>
      </c>
      <c r="D9" s="66"/>
      <c r="E9" s="67"/>
      <c r="F9" s="69"/>
      <c r="G9" s="70"/>
      <c r="H9" s="66"/>
      <c r="I9" s="67"/>
      <c r="J9" s="66"/>
      <c r="K9" s="67"/>
      <c r="L9" s="35">
        <f>SUM(D8:K8)</f>
        <v>389</v>
      </c>
      <c r="M9" s="16" t="s">
        <v>9</v>
      </c>
      <c r="N9" s="54">
        <f>SUM(O8:V8)</f>
        <v>394</v>
      </c>
      <c r="O9" s="66"/>
      <c r="P9" s="67"/>
      <c r="Q9" s="66"/>
      <c r="R9" s="67"/>
      <c r="S9" s="66"/>
      <c r="T9" s="67"/>
      <c r="U9" s="66"/>
      <c r="V9" s="67"/>
      <c r="W9" s="34" t="s">
        <v>10</v>
      </c>
      <c r="X9" s="53" t="s">
        <v>32</v>
      </c>
    </row>
    <row r="10" spans="2:24" ht="19.5" customHeight="1">
      <c r="B10" s="61"/>
      <c r="C10" s="49" t="s">
        <v>7</v>
      </c>
      <c r="D10" s="62"/>
      <c r="E10" s="63"/>
      <c r="F10" s="62"/>
      <c r="G10" s="63"/>
      <c r="H10" s="62"/>
      <c r="I10" s="63"/>
      <c r="J10" s="62"/>
      <c r="K10" s="63"/>
      <c r="L10" s="36">
        <f>SUM(D10:K10)</f>
        <v>0</v>
      </c>
      <c r="M10" s="37"/>
      <c r="N10" s="38">
        <f>SUM(O10:V10)</f>
        <v>0</v>
      </c>
      <c r="O10" s="71"/>
      <c r="P10" s="72"/>
      <c r="Q10" s="71"/>
      <c r="R10" s="72"/>
      <c r="S10" s="71"/>
      <c r="T10" s="72"/>
      <c r="U10" s="71"/>
      <c r="V10" s="72"/>
      <c r="W10" s="49" t="s">
        <v>7</v>
      </c>
      <c r="X10" s="60"/>
    </row>
    <row r="11" spans="2:24" ht="10.5" customHeight="1" thickBot="1">
      <c r="B11" s="59"/>
      <c r="C11" s="13"/>
      <c r="D11" s="39"/>
      <c r="E11" s="39"/>
      <c r="F11" s="39"/>
      <c r="G11" s="39"/>
      <c r="H11" s="39"/>
      <c r="I11" s="39"/>
      <c r="J11" s="39"/>
      <c r="K11" s="39"/>
      <c r="L11" s="40"/>
      <c r="M11" s="16"/>
      <c r="N11" s="41"/>
      <c r="O11" s="39"/>
      <c r="P11" s="39"/>
      <c r="Q11" s="39"/>
      <c r="R11" s="39"/>
      <c r="S11" s="39"/>
      <c r="T11" s="39"/>
      <c r="U11" s="39"/>
      <c r="V11" s="39"/>
      <c r="W11" s="13"/>
      <c r="X11" s="55"/>
    </row>
    <row r="12" spans="2:24" ht="21.75" customHeight="1" thickBot="1">
      <c r="B12" s="57" t="s">
        <v>40</v>
      </c>
      <c r="C12" s="32">
        <v>6</v>
      </c>
      <c r="D12" s="64">
        <v>97</v>
      </c>
      <c r="E12" s="65"/>
      <c r="F12" s="64">
        <v>99</v>
      </c>
      <c r="G12" s="68"/>
      <c r="H12" s="64">
        <v>99</v>
      </c>
      <c r="I12" s="65"/>
      <c r="J12" s="64">
        <v>97</v>
      </c>
      <c r="K12" s="65"/>
      <c r="L12" s="33">
        <f>IF(L14=0,Berechnung!F8,IF(L14&gt;N14,1,0))</f>
        <v>1</v>
      </c>
      <c r="M12" s="21" t="s">
        <v>8</v>
      </c>
      <c r="N12" s="33">
        <f>IF(N14=0,Berechnung!G8,IF(N14&gt;L14,1,0))</f>
        <v>0</v>
      </c>
      <c r="O12" s="64">
        <v>96</v>
      </c>
      <c r="P12" s="65"/>
      <c r="Q12" s="64">
        <v>95</v>
      </c>
      <c r="R12" s="65"/>
      <c r="S12" s="64">
        <v>98</v>
      </c>
      <c r="T12" s="65"/>
      <c r="U12" s="64">
        <v>97</v>
      </c>
      <c r="V12" s="65"/>
      <c r="W12" s="32">
        <v>7</v>
      </c>
      <c r="X12" s="52" t="s">
        <v>33</v>
      </c>
    </row>
    <row r="13" spans="2:24" ht="21.75" customHeight="1" thickBot="1">
      <c r="B13" s="58" t="s">
        <v>41</v>
      </c>
      <c r="C13" s="34" t="s">
        <v>10</v>
      </c>
      <c r="D13" s="66"/>
      <c r="E13" s="67"/>
      <c r="F13" s="69"/>
      <c r="G13" s="70"/>
      <c r="H13" s="66"/>
      <c r="I13" s="67"/>
      <c r="J13" s="66"/>
      <c r="K13" s="67"/>
      <c r="L13" s="35">
        <f>SUM(D12:K12)</f>
        <v>392</v>
      </c>
      <c r="M13" s="16" t="s">
        <v>9</v>
      </c>
      <c r="N13" s="35">
        <f>SUM(O12:V12)</f>
        <v>386</v>
      </c>
      <c r="O13" s="66"/>
      <c r="P13" s="67"/>
      <c r="Q13" s="66"/>
      <c r="R13" s="67"/>
      <c r="S13" s="66"/>
      <c r="T13" s="67"/>
      <c r="U13" s="66"/>
      <c r="V13" s="67"/>
      <c r="W13" s="34" t="s">
        <v>10</v>
      </c>
      <c r="X13" s="53" t="s">
        <v>29</v>
      </c>
    </row>
    <row r="14" spans="2:24" ht="19.5" customHeight="1">
      <c r="B14" s="61"/>
      <c r="C14" s="49" t="s">
        <v>7</v>
      </c>
      <c r="D14" s="62"/>
      <c r="E14" s="63"/>
      <c r="F14" s="62"/>
      <c r="G14" s="63"/>
      <c r="H14" s="62"/>
      <c r="I14" s="63"/>
      <c r="J14" s="62"/>
      <c r="K14" s="63"/>
      <c r="L14" s="36">
        <f>SUM(D14:K14)</f>
        <v>0</v>
      </c>
      <c r="M14" s="37"/>
      <c r="N14" s="38">
        <f>SUM(O14:V14)</f>
        <v>0</v>
      </c>
      <c r="O14" s="71"/>
      <c r="P14" s="72"/>
      <c r="Q14" s="71"/>
      <c r="R14" s="72"/>
      <c r="S14" s="71"/>
      <c r="T14" s="72"/>
      <c r="U14" s="71"/>
      <c r="V14" s="72"/>
      <c r="W14" s="49" t="s">
        <v>7</v>
      </c>
      <c r="X14" s="60"/>
    </row>
    <row r="15" spans="2:24" ht="10.5" customHeight="1" thickBot="1">
      <c r="B15" s="59"/>
      <c r="C15" s="13"/>
      <c r="D15" s="39"/>
      <c r="E15" s="39"/>
      <c r="F15" s="39"/>
      <c r="G15" s="39"/>
      <c r="H15" s="39"/>
      <c r="I15" s="39"/>
      <c r="J15" s="39"/>
      <c r="K15" s="39"/>
      <c r="L15" s="40"/>
      <c r="M15" s="16"/>
      <c r="N15" s="41"/>
      <c r="O15" s="39"/>
      <c r="P15" s="39"/>
      <c r="Q15" s="39"/>
      <c r="R15" s="39"/>
      <c r="S15" s="39"/>
      <c r="T15" s="39"/>
      <c r="U15" s="39"/>
      <c r="V15" s="39"/>
      <c r="W15" s="13"/>
      <c r="X15" s="55"/>
    </row>
    <row r="16" spans="2:24" ht="21.75" customHeight="1" thickBot="1">
      <c r="B16" s="57" t="s">
        <v>25</v>
      </c>
      <c r="C16" s="32">
        <v>8</v>
      </c>
      <c r="D16" s="64">
        <v>99</v>
      </c>
      <c r="E16" s="65"/>
      <c r="F16" s="64">
        <v>96</v>
      </c>
      <c r="G16" s="68"/>
      <c r="H16" s="64">
        <v>95</v>
      </c>
      <c r="I16" s="65"/>
      <c r="J16" s="64">
        <v>95</v>
      </c>
      <c r="K16" s="65"/>
      <c r="L16" s="33">
        <f>IF(L18=0,Berechnung!F12,IF(L18&gt;N18,1,0))</f>
        <v>0</v>
      </c>
      <c r="M16" s="21" t="s">
        <v>8</v>
      </c>
      <c r="N16" s="33">
        <f>IF(N18=0,Berechnung!G12,IF(N18&gt;L18,1,0))</f>
        <v>1</v>
      </c>
      <c r="O16" s="64">
        <v>97</v>
      </c>
      <c r="P16" s="65"/>
      <c r="Q16" s="64">
        <v>98</v>
      </c>
      <c r="R16" s="65"/>
      <c r="S16" s="64">
        <v>98</v>
      </c>
      <c r="T16" s="65"/>
      <c r="U16" s="64">
        <v>100</v>
      </c>
      <c r="V16" s="65"/>
      <c r="W16" s="32">
        <v>9</v>
      </c>
      <c r="X16" s="52" t="s">
        <v>34</v>
      </c>
    </row>
    <row r="17" spans="2:24" ht="21.75" customHeight="1" thickBot="1">
      <c r="B17" s="58" t="s">
        <v>26</v>
      </c>
      <c r="C17" s="34" t="s">
        <v>10</v>
      </c>
      <c r="D17" s="66"/>
      <c r="E17" s="67"/>
      <c r="F17" s="69"/>
      <c r="G17" s="70"/>
      <c r="H17" s="66"/>
      <c r="I17" s="67"/>
      <c r="J17" s="66"/>
      <c r="K17" s="67"/>
      <c r="L17" s="35">
        <f>SUM(D16:K16)</f>
        <v>385</v>
      </c>
      <c r="M17" s="16" t="s">
        <v>9</v>
      </c>
      <c r="N17" s="35">
        <f>SUM(O16:V16)</f>
        <v>393</v>
      </c>
      <c r="O17" s="66"/>
      <c r="P17" s="67"/>
      <c r="Q17" s="66"/>
      <c r="R17" s="67"/>
      <c r="S17" s="66"/>
      <c r="T17" s="67"/>
      <c r="U17" s="66"/>
      <c r="V17" s="67"/>
      <c r="W17" s="34" t="s">
        <v>10</v>
      </c>
      <c r="X17" s="53" t="s">
        <v>35</v>
      </c>
    </row>
    <row r="18" spans="2:24" ht="19.5" customHeight="1">
      <c r="B18" s="61"/>
      <c r="C18" s="49" t="s">
        <v>7</v>
      </c>
      <c r="D18" s="62"/>
      <c r="E18" s="63"/>
      <c r="F18" s="62"/>
      <c r="G18" s="63"/>
      <c r="H18" s="62"/>
      <c r="I18" s="63"/>
      <c r="J18" s="62"/>
      <c r="K18" s="63"/>
      <c r="L18" s="36">
        <f>SUM(D18:K18)</f>
        <v>0</v>
      </c>
      <c r="M18" s="37"/>
      <c r="N18" s="38">
        <f>SUM(O18:V18)</f>
        <v>0</v>
      </c>
      <c r="O18" s="71"/>
      <c r="P18" s="72"/>
      <c r="Q18" s="71"/>
      <c r="R18" s="72"/>
      <c r="S18" s="71"/>
      <c r="T18" s="72"/>
      <c r="U18" s="71"/>
      <c r="V18" s="72"/>
      <c r="W18" s="49" t="s">
        <v>7</v>
      </c>
      <c r="X18" s="60"/>
    </row>
    <row r="19" spans="2:24" ht="10.5" customHeight="1" thickBot="1">
      <c r="B19" s="59"/>
      <c r="C19" s="13"/>
      <c r="D19" s="39"/>
      <c r="E19" s="39"/>
      <c r="F19" s="39"/>
      <c r="G19" s="39"/>
      <c r="H19" s="39"/>
      <c r="I19" s="39"/>
      <c r="J19" s="39"/>
      <c r="K19" s="39"/>
      <c r="L19" s="40"/>
      <c r="M19" s="16"/>
      <c r="N19" s="41"/>
      <c r="O19" s="39"/>
      <c r="P19" s="39"/>
      <c r="Q19" s="39"/>
      <c r="R19" s="39"/>
      <c r="S19" s="39"/>
      <c r="T19" s="39"/>
      <c r="U19" s="39"/>
      <c r="V19" s="39"/>
      <c r="W19" s="13"/>
      <c r="X19" s="55"/>
    </row>
    <row r="20" spans="2:24" ht="21.75" customHeight="1" thickBot="1">
      <c r="B20" s="57" t="s">
        <v>27</v>
      </c>
      <c r="C20" s="32">
        <v>10</v>
      </c>
      <c r="D20" s="64">
        <v>98</v>
      </c>
      <c r="E20" s="65"/>
      <c r="F20" s="64">
        <v>97</v>
      </c>
      <c r="G20" s="68"/>
      <c r="H20" s="64">
        <v>97</v>
      </c>
      <c r="I20" s="65"/>
      <c r="J20" s="64">
        <v>97</v>
      </c>
      <c r="K20" s="65"/>
      <c r="L20" s="33">
        <f>IF(L22=0,Berechnung!F16,IF(L22&gt;N22,1,0))</f>
        <v>0</v>
      </c>
      <c r="M20" s="21" t="s">
        <v>8</v>
      </c>
      <c r="N20" s="33">
        <f>IF(N22=0,Berechnung!G16,IF(N22&gt;L22,1,0))</f>
        <v>1</v>
      </c>
      <c r="O20" s="64">
        <v>99</v>
      </c>
      <c r="P20" s="65"/>
      <c r="Q20" s="64">
        <v>99</v>
      </c>
      <c r="R20" s="65"/>
      <c r="S20" s="64">
        <v>97</v>
      </c>
      <c r="T20" s="65"/>
      <c r="U20" s="64">
        <v>99</v>
      </c>
      <c r="V20" s="65"/>
      <c r="W20" s="32">
        <v>11</v>
      </c>
      <c r="X20" s="52" t="s">
        <v>36</v>
      </c>
    </row>
    <row r="21" spans="2:24" ht="21.75" customHeight="1" thickBot="1">
      <c r="B21" s="58" t="s">
        <v>28</v>
      </c>
      <c r="C21" s="34" t="s">
        <v>10</v>
      </c>
      <c r="D21" s="66"/>
      <c r="E21" s="67"/>
      <c r="F21" s="69"/>
      <c r="G21" s="70"/>
      <c r="H21" s="66"/>
      <c r="I21" s="67"/>
      <c r="J21" s="66"/>
      <c r="K21" s="67"/>
      <c r="L21" s="35">
        <f>SUM(D20:K20)</f>
        <v>389</v>
      </c>
      <c r="M21" s="16" t="s">
        <v>9</v>
      </c>
      <c r="N21" s="35">
        <f>SUM(O20:V20)</f>
        <v>394</v>
      </c>
      <c r="O21" s="66"/>
      <c r="P21" s="67"/>
      <c r="Q21" s="66"/>
      <c r="R21" s="67"/>
      <c r="S21" s="66"/>
      <c r="T21" s="67"/>
      <c r="U21" s="66"/>
      <c r="V21" s="67"/>
      <c r="W21" s="34" t="s">
        <v>10</v>
      </c>
      <c r="X21" s="53" t="s">
        <v>37</v>
      </c>
    </row>
    <row r="22" spans="2:24" ht="19.5" customHeight="1">
      <c r="B22" s="61"/>
      <c r="C22" s="49" t="s">
        <v>7</v>
      </c>
      <c r="D22" s="62"/>
      <c r="E22" s="63"/>
      <c r="F22" s="62"/>
      <c r="G22" s="63"/>
      <c r="H22" s="62"/>
      <c r="I22" s="63"/>
      <c r="J22" s="62"/>
      <c r="K22" s="63"/>
      <c r="L22" s="36">
        <f>SUM(D22:K22)</f>
        <v>0</v>
      </c>
      <c r="M22" s="37"/>
      <c r="N22" s="38">
        <f>SUM(O22:V22)</f>
        <v>0</v>
      </c>
      <c r="O22" s="71"/>
      <c r="P22" s="72"/>
      <c r="Q22" s="71"/>
      <c r="R22" s="72"/>
      <c r="S22" s="71"/>
      <c r="T22" s="72"/>
      <c r="U22" s="71"/>
      <c r="V22" s="72"/>
      <c r="W22" s="49" t="s">
        <v>7</v>
      </c>
      <c r="X22" s="60"/>
    </row>
    <row r="23" spans="2:24" ht="10.5" customHeight="1" thickBot="1">
      <c r="B23" s="59"/>
      <c r="C23" s="13"/>
      <c r="D23" s="39"/>
      <c r="E23" s="39"/>
      <c r="F23" s="39"/>
      <c r="G23" s="39"/>
      <c r="H23" s="39"/>
      <c r="I23" s="39"/>
      <c r="J23" s="39"/>
      <c r="K23" s="39"/>
      <c r="L23" s="40"/>
      <c r="M23" s="16"/>
      <c r="N23" s="41"/>
      <c r="O23" s="39"/>
      <c r="P23" s="39"/>
      <c r="Q23" s="39"/>
      <c r="R23" s="39"/>
      <c r="S23" s="39"/>
      <c r="T23" s="39"/>
      <c r="U23" s="39"/>
      <c r="V23" s="39"/>
      <c r="W23" s="13"/>
      <c r="X23" s="56"/>
    </row>
    <row r="24" spans="2:24" ht="21.75" customHeight="1" thickBot="1">
      <c r="B24" s="57" t="s">
        <v>42</v>
      </c>
      <c r="C24" s="32">
        <v>12</v>
      </c>
      <c r="D24" s="64">
        <v>98</v>
      </c>
      <c r="E24" s="65"/>
      <c r="F24" s="64">
        <v>98</v>
      </c>
      <c r="G24" s="68"/>
      <c r="H24" s="64">
        <v>100</v>
      </c>
      <c r="I24" s="65"/>
      <c r="J24" s="64">
        <v>97</v>
      </c>
      <c r="K24" s="65"/>
      <c r="L24" s="33">
        <f>IF(L26=0,Berechnung!F20,IF(L26&gt;N26,1,0))</f>
        <v>0</v>
      </c>
      <c r="M24" s="21" t="s">
        <v>8</v>
      </c>
      <c r="N24" s="33">
        <f>IF(N26=0,Berechnung!G20,IF(N26&gt;L26,1,0))</f>
        <v>1</v>
      </c>
      <c r="O24" s="64">
        <v>99</v>
      </c>
      <c r="P24" s="65"/>
      <c r="Q24" s="64">
        <v>99</v>
      </c>
      <c r="R24" s="65"/>
      <c r="S24" s="64">
        <v>99</v>
      </c>
      <c r="T24" s="65"/>
      <c r="U24" s="64">
        <v>100</v>
      </c>
      <c r="V24" s="65"/>
      <c r="W24" s="32">
        <v>13</v>
      </c>
      <c r="X24" s="52" t="s">
        <v>38</v>
      </c>
    </row>
    <row r="25" spans="2:24" ht="21.75" customHeight="1" thickBot="1">
      <c r="B25" s="58" t="s">
        <v>43</v>
      </c>
      <c r="C25" s="34" t="s">
        <v>10</v>
      </c>
      <c r="D25" s="66"/>
      <c r="E25" s="67"/>
      <c r="F25" s="69"/>
      <c r="G25" s="70"/>
      <c r="H25" s="66"/>
      <c r="I25" s="67"/>
      <c r="J25" s="66"/>
      <c r="K25" s="67"/>
      <c r="L25" s="35">
        <f>SUM(D24:K24)</f>
        <v>393</v>
      </c>
      <c r="M25" s="16" t="s">
        <v>9</v>
      </c>
      <c r="N25" s="35">
        <f>SUM(O24:V24)</f>
        <v>397</v>
      </c>
      <c r="O25" s="66"/>
      <c r="P25" s="67"/>
      <c r="Q25" s="66"/>
      <c r="R25" s="67"/>
      <c r="S25" s="66"/>
      <c r="T25" s="67"/>
      <c r="U25" s="66"/>
      <c r="V25" s="67"/>
      <c r="W25" s="34" t="s">
        <v>10</v>
      </c>
      <c r="X25" s="53" t="s">
        <v>39</v>
      </c>
    </row>
    <row r="26" spans="2:24" ht="19.5" customHeight="1">
      <c r="B26" s="61"/>
      <c r="C26" s="49" t="s">
        <v>7</v>
      </c>
      <c r="D26" s="62"/>
      <c r="E26" s="63"/>
      <c r="F26" s="62"/>
      <c r="G26" s="63"/>
      <c r="H26" s="62"/>
      <c r="I26" s="63"/>
      <c r="J26" s="62"/>
      <c r="K26" s="63"/>
      <c r="L26" s="36">
        <f>SUM(D26:K26)</f>
        <v>0</v>
      </c>
      <c r="M26" s="37"/>
      <c r="N26" s="38">
        <f>SUM(O26:V26)</f>
        <v>0</v>
      </c>
      <c r="O26" s="71"/>
      <c r="P26" s="72"/>
      <c r="Q26" s="71"/>
      <c r="R26" s="72"/>
      <c r="S26" s="71"/>
      <c r="T26" s="72"/>
      <c r="U26" s="71"/>
      <c r="V26" s="72"/>
      <c r="W26" s="49" t="s">
        <v>7</v>
      </c>
      <c r="X26" s="60"/>
    </row>
    <row r="27" spans="2:24" ht="7.5" customHeight="1" thickBot="1">
      <c r="B27" s="42"/>
      <c r="C27" s="43"/>
      <c r="D27" s="44"/>
      <c r="E27" s="44"/>
      <c r="F27" s="44"/>
      <c r="G27" s="44"/>
      <c r="H27" s="44"/>
      <c r="I27" s="44"/>
      <c r="J27" s="44"/>
      <c r="K27" s="44"/>
      <c r="L27" s="45"/>
      <c r="M27" s="46"/>
      <c r="N27" s="42"/>
      <c r="O27" s="44"/>
      <c r="P27" s="44"/>
      <c r="Q27" s="44"/>
      <c r="R27" s="44"/>
      <c r="S27" s="44"/>
      <c r="T27" s="44"/>
      <c r="U27" s="44"/>
      <c r="V27" s="44"/>
      <c r="W27" s="43"/>
      <c r="X27" s="47"/>
    </row>
    <row r="28" spans="12:14" ht="18.75" thickBot="1">
      <c r="L28" s="33">
        <f>L9+L13+L17+L21+L25</f>
        <v>1948</v>
      </c>
      <c r="M28" s="46" t="s">
        <v>9</v>
      </c>
      <c r="N28" s="33">
        <f>N9+N13+N17+N21+N25</f>
        <v>1964</v>
      </c>
    </row>
  </sheetData>
  <sheetProtection/>
  <mergeCells count="93">
    <mergeCell ref="B1:X1"/>
    <mergeCell ref="O22:P22"/>
    <mergeCell ref="S24:T25"/>
    <mergeCell ref="U24:V25"/>
    <mergeCell ref="O18:P18"/>
    <mergeCell ref="Q18:R18"/>
    <mergeCell ref="S18:T18"/>
    <mergeCell ref="U18:V18"/>
    <mergeCell ref="S14:T14"/>
    <mergeCell ref="U14:V14"/>
    <mergeCell ref="S22:T22"/>
    <mergeCell ref="U22:V22"/>
    <mergeCell ref="S20:T21"/>
    <mergeCell ref="U20:V21"/>
    <mergeCell ref="O26:P26"/>
    <mergeCell ref="Q26:R26"/>
    <mergeCell ref="S26:T26"/>
    <mergeCell ref="U26:V26"/>
    <mergeCell ref="O14:P14"/>
    <mergeCell ref="Q14:R14"/>
    <mergeCell ref="D12:E13"/>
    <mergeCell ref="F12:G13"/>
    <mergeCell ref="H12:I13"/>
    <mergeCell ref="J12:K13"/>
    <mergeCell ref="F14:G14"/>
    <mergeCell ref="H14:I14"/>
    <mergeCell ref="J14:K14"/>
    <mergeCell ref="H24:I25"/>
    <mergeCell ref="J24:K25"/>
    <mergeCell ref="U12:V13"/>
    <mergeCell ref="H16:I17"/>
    <mergeCell ref="J16:K17"/>
    <mergeCell ref="O16:P17"/>
    <mergeCell ref="Q16:R17"/>
    <mergeCell ref="S16:T17"/>
    <mergeCell ref="U16:V17"/>
    <mergeCell ref="S12:T13"/>
    <mergeCell ref="D20:E21"/>
    <mergeCell ref="F20:G21"/>
    <mergeCell ref="O20:P21"/>
    <mergeCell ref="Q20:R21"/>
    <mergeCell ref="H20:I21"/>
    <mergeCell ref="J20:K21"/>
    <mergeCell ref="D7:E7"/>
    <mergeCell ref="F7:G7"/>
    <mergeCell ref="O24:P25"/>
    <mergeCell ref="Q24:R25"/>
    <mergeCell ref="H10:I10"/>
    <mergeCell ref="J10:K10"/>
    <mergeCell ref="Q22:R22"/>
    <mergeCell ref="O12:P13"/>
    <mergeCell ref="Q12:R13"/>
    <mergeCell ref="O10:P10"/>
    <mergeCell ref="D10:E10"/>
    <mergeCell ref="F10:G10"/>
    <mergeCell ref="D8:E9"/>
    <mergeCell ref="B4:K4"/>
    <mergeCell ref="O4:X4"/>
    <mergeCell ref="H7:I7"/>
    <mergeCell ref="J7:K7"/>
    <mergeCell ref="N4:N5"/>
    <mergeCell ref="L4:L5"/>
    <mergeCell ref="Q7:R7"/>
    <mergeCell ref="H8:I9"/>
    <mergeCell ref="S7:T7"/>
    <mergeCell ref="U7:V7"/>
    <mergeCell ref="O7:P7"/>
    <mergeCell ref="F8:G9"/>
    <mergeCell ref="J8:K9"/>
    <mergeCell ref="S10:T10"/>
    <mergeCell ref="U10:V10"/>
    <mergeCell ref="Q8:R9"/>
    <mergeCell ref="S8:T9"/>
    <mergeCell ref="U8:V9"/>
    <mergeCell ref="O8:P9"/>
    <mergeCell ref="Q10:R10"/>
    <mergeCell ref="D18:E18"/>
    <mergeCell ref="F18:G18"/>
    <mergeCell ref="H18:I18"/>
    <mergeCell ref="J18:K18"/>
    <mergeCell ref="D14:E14"/>
    <mergeCell ref="D16:E17"/>
    <mergeCell ref="F16:G17"/>
    <mergeCell ref="D26:E26"/>
    <mergeCell ref="F26:G26"/>
    <mergeCell ref="H26:I26"/>
    <mergeCell ref="J26:K26"/>
    <mergeCell ref="D22:E22"/>
    <mergeCell ref="F22:G22"/>
    <mergeCell ref="H22:I22"/>
    <mergeCell ref="J22:K22"/>
    <mergeCell ref="D24:E25"/>
    <mergeCell ref="F24:G25"/>
  </mergeCells>
  <conditionalFormatting sqref="L8">
    <cfRule type="cellIs" priority="1" dxfId="2" operator="equal" stopIfTrue="1">
      <formula>$N$8</formula>
    </cfRule>
    <cfRule type="cellIs" priority="2" dxfId="1" operator="lessThan" stopIfTrue="1">
      <formula>$N$8</formula>
    </cfRule>
    <cfRule type="cellIs" priority="3" dxfId="0" operator="greaterThan" stopIfTrue="1">
      <formula>$N$8</formula>
    </cfRule>
  </conditionalFormatting>
  <conditionalFormatting sqref="L9">
    <cfRule type="cellIs" priority="4" dxfId="2" operator="equal" stopIfTrue="1">
      <formula>$N$9</formula>
    </cfRule>
    <cfRule type="cellIs" priority="5" dxfId="1" operator="lessThan" stopIfTrue="1">
      <formula>$N$9</formula>
    </cfRule>
    <cfRule type="cellIs" priority="6" dxfId="0" operator="greaterThan" stopIfTrue="1">
      <formula>$N$9</formula>
    </cfRule>
  </conditionalFormatting>
  <conditionalFormatting sqref="N8">
    <cfRule type="cellIs" priority="7" dxfId="2" operator="equal" stopIfTrue="1">
      <formula>$L$8</formula>
    </cfRule>
    <cfRule type="cellIs" priority="8" dxfId="1" operator="lessThan" stopIfTrue="1">
      <formula>$L$8</formula>
    </cfRule>
    <cfRule type="cellIs" priority="9" dxfId="0" operator="greaterThan" stopIfTrue="1">
      <formula>$L$8</formula>
    </cfRule>
  </conditionalFormatting>
  <conditionalFormatting sqref="L12">
    <cfRule type="cellIs" priority="10" dxfId="2" operator="equal" stopIfTrue="1">
      <formula>$N$12</formula>
    </cfRule>
    <cfRule type="cellIs" priority="11" dxfId="1" operator="lessThan" stopIfTrue="1">
      <formula>$N$12</formula>
    </cfRule>
    <cfRule type="cellIs" priority="12" dxfId="0" operator="greaterThan" stopIfTrue="1">
      <formula>$N$12</formula>
    </cfRule>
  </conditionalFormatting>
  <conditionalFormatting sqref="L13">
    <cfRule type="cellIs" priority="13" dxfId="2" operator="equal" stopIfTrue="1">
      <formula>$N$13</formula>
    </cfRule>
    <cfRule type="cellIs" priority="14" dxfId="1" operator="lessThan" stopIfTrue="1">
      <formula>$N$13</formula>
    </cfRule>
    <cfRule type="cellIs" priority="15" dxfId="0" operator="greaterThan" stopIfTrue="1">
      <formula>$N$13</formula>
    </cfRule>
  </conditionalFormatting>
  <conditionalFormatting sqref="N12">
    <cfRule type="cellIs" priority="16" dxfId="2" operator="equal" stopIfTrue="1">
      <formula>$L$12</formula>
    </cfRule>
    <cfRule type="cellIs" priority="17" dxfId="1" operator="lessThan" stopIfTrue="1">
      <formula>$L$12</formula>
    </cfRule>
    <cfRule type="cellIs" priority="18" dxfId="0" operator="greaterThan" stopIfTrue="1">
      <formula>$L$12</formula>
    </cfRule>
  </conditionalFormatting>
  <conditionalFormatting sqref="N13">
    <cfRule type="cellIs" priority="19" dxfId="2" operator="equal" stopIfTrue="1">
      <formula>$L$13</formula>
    </cfRule>
    <cfRule type="cellIs" priority="20" dxfId="0" operator="greaterThan" stopIfTrue="1">
      <formula>$L$13</formula>
    </cfRule>
    <cfRule type="cellIs" priority="21" dxfId="1" operator="lessThan" stopIfTrue="1">
      <formula>$L$13</formula>
    </cfRule>
  </conditionalFormatting>
  <conditionalFormatting sqref="L16">
    <cfRule type="cellIs" priority="22" dxfId="2" operator="equal" stopIfTrue="1">
      <formula>$N$16</formula>
    </cfRule>
    <cfRule type="cellIs" priority="23" dxfId="1" operator="lessThan" stopIfTrue="1">
      <formula>$N$16</formula>
    </cfRule>
    <cfRule type="cellIs" priority="24" dxfId="0" operator="greaterThan" stopIfTrue="1">
      <formula>$N$16</formula>
    </cfRule>
  </conditionalFormatting>
  <conditionalFormatting sqref="L17">
    <cfRule type="cellIs" priority="25" dxfId="2" operator="equal" stopIfTrue="1">
      <formula>$N$17</formula>
    </cfRule>
    <cfRule type="cellIs" priority="26" dxfId="1" operator="lessThan" stopIfTrue="1">
      <formula>$N$17</formula>
    </cfRule>
    <cfRule type="cellIs" priority="27" dxfId="0" operator="greaterThan" stopIfTrue="1">
      <formula>$N$17</formula>
    </cfRule>
  </conditionalFormatting>
  <conditionalFormatting sqref="N16">
    <cfRule type="cellIs" priority="28" dxfId="2" operator="equal" stopIfTrue="1">
      <formula>$L$16</formula>
    </cfRule>
    <cfRule type="cellIs" priority="29" dxfId="1" operator="lessThan" stopIfTrue="1">
      <formula>$L$16</formula>
    </cfRule>
    <cfRule type="cellIs" priority="30" dxfId="0" operator="greaterThan" stopIfTrue="1">
      <formula>$L$16</formula>
    </cfRule>
  </conditionalFormatting>
  <conditionalFormatting sqref="N17">
    <cfRule type="cellIs" priority="31" dxfId="2" operator="equal" stopIfTrue="1">
      <formula>$L$17</formula>
    </cfRule>
    <cfRule type="cellIs" priority="32" dxfId="0" operator="greaterThan" stopIfTrue="1">
      <formula>$L$17</formula>
    </cfRule>
    <cfRule type="cellIs" priority="33" dxfId="1" operator="lessThan" stopIfTrue="1">
      <formula>$L$17</formula>
    </cfRule>
  </conditionalFormatting>
  <conditionalFormatting sqref="L20">
    <cfRule type="cellIs" priority="34" dxfId="2" operator="equal" stopIfTrue="1">
      <formula>$N$20</formula>
    </cfRule>
    <cfRule type="cellIs" priority="35" dxfId="1" operator="lessThan" stopIfTrue="1">
      <formula>$N$20</formula>
    </cfRule>
    <cfRule type="cellIs" priority="36" dxfId="0" operator="greaterThan" stopIfTrue="1">
      <formula>$N$20</formula>
    </cfRule>
  </conditionalFormatting>
  <conditionalFormatting sqref="L21">
    <cfRule type="cellIs" priority="37" dxfId="2" operator="equal" stopIfTrue="1">
      <formula>$N$21</formula>
    </cfRule>
    <cfRule type="cellIs" priority="38" dxfId="1" operator="lessThan" stopIfTrue="1">
      <formula>$N$21</formula>
    </cfRule>
    <cfRule type="cellIs" priority="39" dxfId="0" operator="greaterThan" stopIfTrue="1">
      <formula>$N$21</formula>
    </cfRule>
  </conditionalFormatting>
  <conditionalFormatting sqref="N20">
    <cfRule type="cellIs" priority="40" dxfId="2" operator="equal" stopIfTrue="1">
      <formula>$L$20</formula>
    </cfRule>
    <cfRule type="cellIs" priority="41" dxfId="1" operator="lessThan" stopIfTrue="1">
      <formula>$L$20</formula>
    </cfRule>
    <cfRule type="cellIs" priority="42" dxfId="0" operator="greaterThan" stopIfTrue="1">
      <formula>$L$20</formula>
    </cfRule>
  </conditionalFormatting>
  <conditionalFormatting sqref="N21">
    <cfRule type="cellIs" priority="43" dxfId="2" operator="equal" stopIfTrue="1">
      <formula>$L$21</formula>
    </cfRule>
    <cfRule type="cellIs" priority="44" dxfId="0" operator="greaterThan" stopIfTrue="1">
      <formula>$L$21</formula>
    </cfRule>
    <cfRule type="cellIs" priority="45" dxfId="1" operator="lessThan" stopIfTrue="1">
      <formula>$L$21</formula>
    </cfRule>
  </conditionalFormatting>
  <conditionalFormatting sqref="L24">
    <cfRule type="cellIs" priority="46" dxfId="2" operator="equal" stopIfTrue="1">
      <formula>$N$24</formula>
    </cfRule>
    <cfRule type="cellIs" priority="47" dxfId="1" operator="lessThan" stopIfTrue="1">
      <formula>$N$24</formula>
    </cfRule>
    <cfRule type="cellIs" priority="48" dxfId="0" operator="greaterThan" stopIfTrue="1">
      <formula>$N$24</formula>
    </cfRule>
  </conditionalFormatting>
  <conditionalFormatting sqref="N24">
    <cfRule type="cellIs" priority="49" dxfId="2" operator="equal" stopIfTrue="1">
      <formula>$L$24</formula>
    </cfRule>
    <cfRule type="cellIs" priority="50" dxfId="1" operator="lessThan" stopIfTrue="1">
      <formula>$L$24</formula>
    </cfRule>
    <cfRule type="cellIs" priority="51" dxfId="0" operator="greaterThan" stopIfTrue="1">
      <formula>$L$24</formula>
    </cfRule>
  </conditionalFormatting>
  <conditionalFormatting sqref="L25">
    <cfRule type="cellIs" priority="52" dxfId="2" operator="equal" stopIfTrue="1">
      <formula>$N$25</formula>
    </cfRule>
    <cfRule type="cellIs" priority="53" dxfId="1" operator="lessThan" stopIfTrue="1">
      <formula>$N$25</formula>
    </cfRule>
    <cfRule type="cellIs" priority="54" dxfId="0" operator="greaterThan" stopIfTrue="1">
      <formula>$N$25</formula>
    </cfRule>
  </conditionalFormatting>
  <conditionalFormatting sqref="N25">
    <cfRule type="cellIs" priority="55" dxfId="2" operator="equal" stopIfTrue="1">
      <formula>$L$25</formula>
    </cfRule>
    <cfRule type="cellIs" priority="56" dxfId="0" operator="greaterThan" stopIfTrue="1">
      <formula>$L$25</formula>
    </cfRule>
    <cfRule type="cellIs" priority="57" dxfId="1" operator="lessThan" stopIfTrue="1">
      <formula>$L$25</formula>
    </cfRule>
  </conditionalFormatting>
  <conditionalFormatting sqref="L4">
    <cfRule type="cellIs" priority="58" dxfId="2" operator="equal" stopIfTrue="1">
      <formula>$N$4</formula>
    </cfRule>
    <cfRule type="cellIs" priority="59" dxfId="1" operator="lessThan" stopIfTrue="1">
      <formula>$N$4</formula>
    </cfRule>
    <cfRule type="cellIs" priority="60" dxfId="0" operator="greaterThan" stopIfTrue="1">
      <formula>$N$4</formula>
    </cfRule>
  </conditionalFormatting>
  <conditionalFormatting sqref="N28">
    <cfRule type="cellIs" priority="61" dxfId="2" operator="equal" stopIfTrue="1">
      <formula>$L$28</formula>
    </cfRule>
    <cfRule type="cellIs" priority="62" dxfId="0" operator="greaterThan" stopIfTrue="1">
      <formula>$L$28</formula>
    </cfRule>
    <cfRule type="cellIs" priority="63" dxfId="1" operator="lessThan" stopIfTrue="1">
      <formula>$L$28</formula>
    </cfRule>
  </conditionalFormatting>
  <conditionalFormatting sqref="L28">
    <cfRule type="cellIs" priority="64" dxfId="2" operator="equal" stopIfTrue="1">
      <formula>$N$28</formula>
    </cfRule>
    <cfRule type="cellIs" priority="65" dxfId="1" operator="lessThan" stopIfTrue="1">
      <formula>$N$28</formula>
    </cfRule>
    <cfRule type="cellIs" priority="66" dxfId="0" operator="greaterThan" stopIfTrue="1">
      <formula>$N$28</formula>
    </cfRule>
  </conditionalFormatting>
  <conditionalFormatting sqref="N4">
    <cfRule type="cellIs" priority="67" dxfId="2" operator="equal" stopIfTrue="1">
      <formula>$L$4</formula>
    </cfRule>
    <cfRule type="cellIs" priority="68" dxfId="1" operator="lessThan" stopIfTrue="1">
      <formula>$L$4</formula>
    </cfRule>
    <cfRule type="cellIs" priority="69" dxfId="0" operator="greaterThan" stopIfTrue="1">
      <formula>$L$4</formula>
    </cfRule>
  </conditionalFormatting>
  <conditionalFormatting sqref="N9">
    <cfRule type="cellIs" priority="70" dxfId="2" operator="equal" stopIfTrue="1">
      <formula>$L$9</formula>
    </cfRule>
    <cfRule type="cellIs" priority="71" dxfId="1" operator="lessThan" stopIfTrue="1">
      <formula>$L$9</formula>
    </cfRule>
    <cfRule type="cellIs" priority="72" dxfId="0" operator="greaterThan" stopIfTrue="1">
      <formula>$L$9</formula>
    </cfRule>
  </conditionalFormatting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D23" sqref="D23"/>
    </sheetView>
  </sheetViews>
  <sheetFormatPr defaultColWidth="11.421875" defaultRowHeight="12.75"/>
  <cols>
    <col min="2" max="11" width="6.7109375" style="0" customWidth="1"/>
  </cols>
  <sheetData>
    <row r="1" spans="1:11" s="7" customFormat="1" ht="38.25" customHeight="1" thickBot="1">
      <c r="A1" s="9" t="s">
        <v>19</v>
      </c>
      <c r="B1" s="82" t="s">
        <v>17</v>
      </c>
      <c r="C1" s="82"/>
      <c r="D1" s="82"/>
      <c r="E1" s="82"/>
      <c r="F1" s="86" t="s">
        <v>18</v>
      </c>
      <c r="G1" s="86"/>
      <c r="H1" s="82" t="s">
        <v>17</v>
      </c>
      <c r="I1" s="82"/>
      <c r="J1" s="82"/>
      <c r="K1" s="82"/>
    </row>
    <row r="2" spans="1:11" ht="13.5" thickTop="1">
      <c r="A2" s="83" t="s">
        <v>12</v>
      </c>
      <c r="B2" s="1">
        <f>Bayernliga!D8</f>
        <v>98</v>
      </c>
      <c r="C2" s="1">
        <f>Bayernliga!F8</f>
        <v>94</v>
      </c>
      <c r="D2" s="1">
        <f>Bayernliga!H8</f>
        <v>99</v>
      </c>
      <c r="E2" s="1">
        <f>Bayernliga!J8</f>
        <v>98</v>
      </c>
      <c r="F2" s="8">
        <f>SUM(B2:E2)</f>
        <v>389</v>
      </c>
      <c r="G2" s="4">
        <f>SUM(H2:K2)</f>
        <v>394</v>
      </c>
      <c r="H2" s="1">
        <f>Bayernliga!O8</f>
        <v>99</v>
      </c>
      <c r="I2" s="1">
        <f>Bayernliga!Q8</f>
        <v>98</v>
      </c>
      <c r="J2" s="1">
        <f>Bayernliga!S8</f>
        <v>99</v>
      </c>
      <c r="K2" s="1">
        <f>Bayernliga!U8</f>
        <v>98</v>
      </c>
    </row>
    <row r="3" spans="1:11" ht="12.75">
      <c r="A3" s="84"/>
      <c r="B3" s="2">
        <f>IF(B2=0,0,10)</f>
        <v>10</v>
      </c>
      <c r="C3" s="2">
        <f>IF(C2=0,0,10)</f>
        <v>10</v>
      </c>
      <c r="D3" s="2">
        <f>IF(D2=0,0,10)</f>
        <v>10</v>
      </c>
      <c r="E3" s="2">
        <f>IF(E2=0,0,10)</f>
        <v>10</v>
      </c>
      <c r="F3" s="2">
        <f>IF(B2=0,0,F2/SUM(B3:E3))</f>
        <v>9.725</v>
      </c>
      <c r="G3" s="2">
        <f>IF(K2=0,0,G2/SUM(H3:K3))</f>
        <v>9.85</v>
      </c>
      <c r="H3" s="2">
        <f>IF(H2=0,0,10)</f>
        <v>10</v>
      </c>
      <c r="I3" s="2">
        <f>IF(I2=0,0,10)</f>
        <v>10</v>
      </c>
      <c r="J3" s="2">
        <f>IF(J2=0,0,10)</f>
        <v>10</v>
      </c>
      <c r="K3" s="2">
        <f>IF(K2=0,0,10)</f>
        <v>10</v>
      </c>
    </row>
    <row r="4" spans="1:11" ht="13.5" thickBot="1">
      <c r="A4" s="85"/>
      <c r="B4" s="3"/>
      <c r="C4" s="3"/>
      <c r="D4" s="3"/>
      <c r="E4" s="3"/>
      <c r="F4" s="5">
        <f>IF(F3&gt;G3,1,0)</f>
        <v>0</v>
      </c>
      <c r="G4" s="5">
        <f>IF(G3&gt;F3,1,0)</f>
        <v>1</v>
      </c>
      <c r="H4" s="3"/>
      <c r="I4" s="3"/>
      <c r="J4" s="3"/>
      <c r="K4" s="3"/>
    </row>
    <row r="5" spans="1:11" ht="14.25" thickBot="1" thickTop="1">
      <c r="A5" s="6"/>
      <c r="B5" s="2"/>
      <c r="C5" s="2"/>
      <c r="D5" s="2"/>
      <c r="E5" s="2"/>
      <c r="F5" s="10"/>
      <c r="G5" s="10"/>
      <c r="H5" s="2"/>
      <c r="I5" s="2"/>
      <c r="J5" s="2"/>
      <c r="K5" s="2"/>
    </row>
    <row r="6" spans="1:11" ht="13.5" thickTop="1">
      <c r="A6" s="83" t="s">
        <v>13</v>
      </c>
      <c r="B6" s="1">
        <f>Bayernliga!D12</f>
        <v>97</v>
      </c>
      <c r="C6" s="1">
        <f>Bayernliga!F12</f>
        <v>99</v>
      </c>
      <c r="D6" s="1">
        <f>Bayernliga!H12</f>
        <v>99</v>
      </c>
      <c r="E6" s="1">
        <f>Bayernliga!J12</f>
        <v>97</v>
      </c>
      <c r="F6" s="4">
        <f>SUM(B6:E6)</f>
        <v>392</v>
      </c>
      <c r="G6" s="4">
        <f>SUM(H6:K6)</f>
        <v>386</v>
      </c>
      <c r="H6" s="1">
        <f>Bayernliga!O12</f>
        <v>96</v>
      </c>
      <c r="I6" s="1">
        <f>Bayernliga!Q12</f>
        <v>95</v>
      </c>
      <c r="J6" s="1">
        <f>Bayernliga!S12</f>
        <v>98</v>
      </c>
      <c r="K6" s="1">
        <f>Bayernliga!U12</f>
        <v>97</v>
      </c>
    </row>
    <row r="7" spans="1:11" ht="12.75">
      <c r="A7" s="84"/>
      <c r="B7" s="2">
        <f>IF(B6=0,0,10)</f>
        <v>10</v>
      </c>
      <c r="C7" s="2">
        <f>IF(C6=0,0,10)</f>
        <v>10</v>
      </c>
      <c r="D7" s="2">
        <f>IF(D6=0,0,10)</f>
        <v>10</v>
      </c>
      <c r="E7" s="2">
        <f>IF(E6=0,0,10)</f>
        <v>10</v>
      </c>
      <c r="F7" s="2">
        <f>IF(B6=0,0,F6/SUM(B7:E7))</f>
        <v>9.8</v>
      </c>
      <c r="G7" s="2">
        <f>IF(K6=0,0,G6/SUM(H7:K7))</f>
        <v>9.65</v>
      </c>
      <c r="H7" s="2">
        <f>IF(H6=0,0,10)</f>
        <v>10</v>
      </c>
      <c r="I7" s="2">
        <f>IF(I6=0,0,10)</f>
        <v>10</v>
      </c>
      <c r="J7" s="2">
        <f>IF(J6=0,0,10)</f>
        <v>10</v>
      </c>
      <c r="K7" s="2">
        <f>IF(K6=0,0,10)</f>
        <v>10</v>
      </c>
    </row>
    <row r="8" spans="1:11" ht="13.5" thickBot="1">
      <c r="A8" s="85"/>
      <c r="B8" s="3"/>
      <c r="C8" s="3"/>
      <c r="D8" s="3"/>
      <c r="E8" s="3"/>
      <c r="F8" s="5">
        <f>IF(F7&gt;G7,1,0)</f>
        <v>1</v>
      </c>
      <c r="G8" s="5">
        <f>IF(G7&gt;F7,1,0)</f>
        <v>0</v>
      </c>
      <c r="H8" s="3"/>
      <c r="I8" s="3"/>
      <c r="J8" s="3"/>
      <c r="K8" s="3"/>
    </row>
    <row r="9" spans="1:11" ht="14.25" thickBot="1" thickTop="1">
      <c r="A9" s="6"/>
      <c r="B9" s="2"/>
      <c r="C9" s="2"/>
      <c r="D9" s="2"/>
      <c r="E9" s="2"/>
      <c r="F9" s="10"/>
      <c r="G9" s="10"/>
      <c r="H9" s="2"/>
      <c r="I9" s="2"/>
      <c r="J9" s="2"/>
      <c r="K9" s="2"/>
    </row>
    <row r="10" spans="1:11" ht="13.5" thickTop="1">
      <c r="A10" s="83" t="s">
        <v>14</v>
      </c>
      <c r="B10" s="1">
        <f>Bayernliga!D16</f>
        <v>99</v>
      </c>
      <c r="C10" s="1">
        <f>Bayernliga!F16</f>
        <v>96</v>
      </c>
      <c r="D10" s="1">
        <f>Bayernliga!H16</f>
        <v>95</v>
      </c>
      <c r="E10" s="1">
        <f>Bayernliga!J16</f>
        <v>95</v>
      </c>
      <c r="F10" s="4">
        <f>SUM(B10:E10)</f>
        <v>385</v>
      </c>
      <c r="G10" s="4">
        <f>SUM(H10:K10)</f>
        <v>393</v>
      </c>
      <c r="H10" s="1">
        <f>Bayernliga!O16</f>
        <v>97</v>
      </c>
      <c r="I10" s="1">
        <f>Bayernliga!Q16</f>
        <v>98</v>
      </c>
      <c r="J10" s="1">
        <f>Bayernliga!S16</f>
        <v>98</v>
      </c>
      <c r="K10" s="1">
        <f>Bayernliga!U16</f>
        <v>100</v>
      </c>
    </row>
    <row r="11" spans="1:11" ht="12.75">
      <c r="A11" s="84"/>
      <c r="B11" s="2">
        <f>IF(B10=0,0,10)</f>
        <v>10</v>
      </c>
      <c r="C11" s="2">
        <f>IF(C10=0,0,10)</f>
        <v>10</v>
      </c>
      <c r="D11" s="2">
        <f>IF(D10=0,0,10)</f>
        <v>10</v>
      </c>
      <c r="E11" s="2">
        <f>IF(E10=0,0,10)</f>
        <v>10</v>
      </c>
      <c r="F11" s="2">
        <f>IF(B10=0,0,F10/SUM(B11:E11))</f>
        <v>9.625</v>
      </c>
      <c r="G11" s="2">
        <f>IF(K10=0,0,G10/SUM(H11:K11))</f>
        <v>9.825</v>
      </c>
      <c r="H11" s="2">
        <f>IF(H10=0,0,10)</f>
        <v>10</v>
      </c>
      <c r="I11" s="2">
        <f>IF(I10=0,0,10)</f>
        <v>10</v>
      </c>
      <c r="J11" s="2">
        <f>IF(J10=0,0,10)</f>
        <v>10</v>
      </c>
      <c r="K11" s="2">
        <f>IF(K10=0,0,10)</f>
        <v>10</v>
      </c>
    </row>
    <row r="12" spans="1:11" ht="13.5" thickBot="1">
      <c r="A12" s="85"/>
      <c r="B12" s="3"/>
      <c r="C12" s="3"/>
      <c r="D12" s="3"/>
      <c r="E12" s="3"/>
      <c r="F12" s="5">
        <f>IF(F11&gt;G11,1,0)</f>
        <v>0</v>
      </c>
      <c r="G12" s="5">
        <f>IF(G11&gt;F11,1,0)</f>
        <v>1</v>
      </c>
      <c r="H12" s="3"/>
      <c r="I12" s="3"/>
      <c r="J12" s="3"/>
      <c r="K12" s="3"/>
    </row>
    <row r="13" spans="1:11" ht="14.25" thickBot="1" thickTop="1">
      <c r="A13" s="6"/>
      <c r="B13" s="2"/>
      <c r="C13" s="2"/>
      <c r="D13" s="2"/>
      <c r="E13" s="2"/>
      <c r="F13" s="10"/>
      <c r="G13" s="10"/>
      <c r="H13" s="2"/>
      <c r="I13" s="2"/>
      <c r="J13" s="2"/>
      <c r="K13" s="2"/>
    </row>
    <row r="14" spans="1:11" ht="13.5" thickTop="1">
      <c r="A14" s="83" t="s">
        <v>15</v>
      </c>
      <c r="B14" s="1">
        <f>Bayernliga!D20</f>
        <v>98</v>
      </c>
      <c r="C14" s="1">
        <f>Bayernliga!F20</f>
        <v>97</v>
      </c>
      <c r="D14" s="1">
        <f>Bayernliga!H20</f>
        <v>97</v>
      </c>
      <c r="E14" s="1">
        <f>Bayernliga!J20</f>
        <v>97</v>
      </c>
      <c r="F14" s="4">
        <f>SUM(B14:E14)</f>
        <v>389</v>
      </c>
      <c r="G14" s="4">
        <f>SUM(H14:K14)</f>
        <v>394</v>
      </c>
      <c r="H14" s="1">
        <f>Bayernliga!O20</f>
        <v>99</v>
      </c>
      <c r="I14" s="1">
        <f>Bayernliga!Q20</f>
        <v>99</v>
      </c>
      <c r="J14" s="1">
        <f>Bayernliga!S20</f>
        <v>97</v>
      </c>
      <c r="K14" s="1">
        <f>Bayernliga!U20</f>
        <v>99</v>
      </c>
    </row>
    <row r="15" spans="1:11" ht="12.75">
      <c r="A15" s="84"/>
      <c r="B15" s="2">
        <f>IF(B14=0,0,10)</f>
        <v>10</v>
      </c>
      <c r="C15" s="2">
        <f>IF(C14=0,0,10)</f>
        <v>10</v>
      </c>
      <c r="D15" s="2">
        <f>IF(D14=0,0,10)</f>
        <v>10</v>
      </c>
      <c r="E15" s="2">
        <f>IF(E14=0,0,10)</f>
        <v>10</v>
      </c>
      <c r="F15" s="2">
        <f>IF(B14=0,0,F14/SUM(B15:E15))</f>
        <v>9.725</v>
      </c>
      <c r="G15" s="2">
        <f>IF(K14=0,0,G14/SUM(H15:K15))</f>
        <v>9.85</v>
      </c>
      <c r="H15" s="2">
        <f>IF(H14=0,0,10)</f>
        <v>10</v>
      </c>
      <c r="I15" s="2">
        <f>IF(I14=0,0,10)</f>
        <v>10</v>
      </c>
      <c r="J15" s="2">
        <f>IF(J14=0,0,10)</f>
        <v>10</v>
      </c>
      <c r="K15" s="2">
        <f>IF(K14=0,0,10)</f>
        <v>10</v>
      </c>
    </row>
    <row r="16" spans="1:11" ht="13.5" thickBot="1">
      <c r="A16" s="85"/>
      <c r="B16" s="3"/>
      <c r="C16" s="3"/>
      <c r="D16" s="3"/>
      <c r="E16" s="3"/>
      <c r="F16" s="5">
        <f>IF(F15&gt;G15,1,0)</f>
        <v>0</v>
      </c>
      <c r="G16" s="5">
        <f>IF(G15&gt;F15,1,0)</f>
        <v>1</v>
      </c>
      <c r="H16" s="3"/>
      <c r="I16" s="3"/>
      <c r="J16" s="3"/>
      <c r="K16" s="3"/>
    </row>
    <row r="17" spans="1:11" ht="14.25" thickBot="1" thickTop="1">
      <c r="A17" s="6"/>
      <c r="B17" s="2"/>
      <c r="C17" s="2"/>
      <c r="D17" s="2"/>
      <c r="E17" s="2"/>
      <c r="F17" s="10"/>
      <c r="G17" s="10"/>
      <c r="H17" s="2"/>
      <c r="I17" s="2"/>
      <c r="J17" s="2"/>
      <c r="K17" s="2"/>
    </row>
    <row r="18" spans="1:11" ht="13.5" thickTop="1">
      <c r="A18" s="83" t="s">
        <v>16</v>
      </c>
      <c r="B18" s="1">
        <f>Bayernliga!D24</f>
        <v>98</v>
      </c>
      <c r="C18" s="1">
        <f>Bayernliga!F24</f>
        <v>98</v>
      </c>
      <c r="D18" s="1">
        <f>Bayernliga!H24</f>
        <v>100</v>
      </c>
      <c r="E18" s="1">
        <f>Bayernliga!J24</f>
        <v>97</v>
      </c>
      <c r="F18" s="4">
        <f>SUM(B18:E18)</f>
        <v>393</v>
      </c>
      <c r="G18" s="4">
        <f>SUM(H18:K18)</f>
        <v>397</v>
      </c>
      <c r="H18" s="1">
        <f>Bayernliga!O24</f>
        <v>99</v>
      </c>
      <c r="I18" s="1">
        <f>Bayernliga!Q24</f>
        <v>99</v>
      </c>
      <c r="J18" s="1">
        <f>Bayernliga!S24</f>
        <v>99</v>
      </c>
      <c r="K18" s="1">
        <f>Bayernliga!U24</f>
        <v>100</v>
      </c>
    </row>
    <row r="19" spans="1:11" ht="12.75">
      <c r="A19" s="84"/>
      <c r="B19" s="2">
        <f>IF(B18=0,0,10)</f>
        <v>10</v>
      </c>
      <c r="C19" s="2">
        <f>IF(C18=0,0,10)</f>
        <v>10</v>
      </c>
      <c r="D19" s="2">
        <f>IF(D18=0,0,10)</f>
        <v>10</v>
      </c>
      <c r="E19" s="2">
        <f>IF(E18=0,0,10)</f>
        <v>10</v>
      </c>
      <c r="F19" s="2">
        <f>IF(B18=0,0,F18/SUM(B19:E19))</f>
        <v>9.825</v>
      </c>
      <c r="G19" s="2">
        <f>IF(K18=0,0,G18/SUM(H19:K19))</f>
        <v>9.925</v>
      </c>
      <c r="H19" s="2">
        <f>IF(H18=0,0,10)</f>
        <v>10</v>
      </c>
      <c r="I19" s="2">
        <f>IF(I18=0,0,10)</f>
        <v>10</v>
      </c>
      <c r="J19" s="2">
        <f>IF(J18=0,0,10)</f>
        <v>10</v>
      </c>
      <c r="K19" s="2">
        <f>IF(K18=0,0,10)</f>
        <v>10</v>
      </c>
    </row>
    <row r="20" spans="1:11" ht="13.5" thickBot="1">
      <c r="A20" s="85"/>
      <c r="B20" s="3"/>
      <c r="C20" s="3"/>
      <c r="D20" s="3"/>
      <c r="E20" s="3"/>
      <c r="F20" s="5">
        <f>IF(F19&gt;G19,1,0)</f>
        <v>0</v>
      </c>
      <c r="G20" s="5">
        <f>IF(G19&gt;F19,1,0)</f>
        <v>1</v>
      </c>
      <c r="H20" s="3"/>
      <c r="I20" s="3"/>
      <c r="J20" s="3"/>
      <c r="K20" s="3"/>
    </row>
    <row r="21" ht="13.5" thickTop="1"/>
  </sheetData>
  <sheetProtection sheet="1" objects="1" scenarios="1"/>
  <mergeCells count="8">
    <mergeCell ref="H1:K1"/>
    <mergeCell ref="A6:A8"/>
    <mergeCell ref="A14:A16"/>
    <mergeCell ref="A2:A4"/>
    <mergeCell ref="A10:A12"/>
    <mergeCell ref="A18:A20"/>
    <mergeCell ref="B1:E1"/>
    <mergeCell ref="F1:G1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AUDI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TMKRED</dc:creator>
  <cp:keywords/>
  <dc:description/>
  <cp:lastModifiedBy> </cp:lastModifiedBy>
  <cp:lastPrinted>2002-09-23T11:12:53Z</cp:lastPrinted>
  <dcterms:created xsi:type="dcterms:W3CDTF">2000-11-14T12:41:56Z</dcterms:created>
  <dcterms:modified xsi:type="dcterms:W3CDTF">2007-10-14T15:02:33Z</dcterms:modified>
  <cp:category/>
  <cp:version/>
  <cp:contentType/>
  <cp:contentStatus/>
</cp:coreProperties>
</file>